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中小企業振興センター\庶務\使用許可申請書,報告書(最新)\ダウンロード\"/>
    </mc:Choice>
  </mc:AlternateContent>
  <xr:revisionPtr revIDLastSave="0" documentId="13_ncr:1_{EA195250-236F-4164-B5D6-020E2FF5736F}" xr6:coauthVersionLast="44" xr6:coauthVersionMax="44" xr10:uidLastSave="{00000000-0000-0000-0000-000000000000}"/>
  <bookViews>
    <workbookView xWindow="-120" yWindow="-120" windowWidth="20730" windowHeight="11160" xr2:uid="{E17D55F4-D6A1-460E-96FC-2A968256539E}"/>
  </bookViews>
  <sheets>
    <sheet name="申請書" sheetId="1" r:id="rId1"/>
    <sheet name="data" sheetId="2" state="hidden" r:id="rId2"/>
  </sheets>
  <definedNames>
    <definedName name="会場リスト">data!$A$2:$A$10</definedName>
    <definedName name="免除リスト">data!$N:$N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1" l="1"/>
  <c r="D8" i="2"/>
  <c r="M25" i="1" l="1"/>
  <c r="J4" i="2" l="1"/>
  <c r="I4" i="2"/>
  <c r="J3" i="2"/>
  <c r="I3" i="2"/>
  <c r="J2" i="2"/>
  <c r="I2" i="2"/>
  <c r="A40" i="1" l="1"/>
  <c r="C10" i="2"/>
  <c r="D10" i="2"/>
  <c r="E10" i="2"/>
  <c r="B10" i="2"/>
  <c r="C9" i="2"/>
  <c r="D9" i="2"/>
  <c r="E9" i="2"/>
  <c r="B9" i="2"/>
  <c r="C8" i="2"/>
  <c r="E8" i="2"/>
  <c r="B8" i="2"/>
  <c r="G2" i="2"/>
  <c r="G4" i="2" l="1"/>
  <c r="L4" i="2" s="1"/>
  <c r="G3" i="2"/>
  <c r="L3" i="2" s="1"/>
  <c r="H4" i="2"/>
  <c r="H3" i="2"/>
  <c r="H2" i="2"/>
  <c r="L2" i="2"/>
  <c r="R32" i="1" l="1"/>
  <c r="R30" i="1"/>
  <c r="R28" i="1"/>
  <c r="K4" i="2"/>
  <c r="K3" i="2"/>
  <c r="K2" i="2"/>
  <c r="P29" i="1" l="1"/>
  <c r="P27" i="1"/>
  <c r="P31" i="1"/>
  <c r="P33" i="1" l="1"/>
</calcChain>
</file>

<file path=xl/sharedStrings.xml><?xml version="1.0" encoding="utf-8"?>
<sst xmlns="http://schemas.openxmlformats.org/spreadsheetml/2006/main" count="109" uniqueCount="73">
  <si>
    <t>延岡市中小企業振興センター使用許可申請書</t>
    <rPh sb="0" eb="3">
      <t>ノベオカシ</t>
    </rPh>
    <rPh sb="3" eb="9">
      <t>チュウショウキギョウシンコウ</t>
    </rPh>
    <rPh sb="13" eb="15">
      <t>シヨウ</t>
    </rPh>
    <rPh sb="15" eb="17">
      <t>キョカ</t>
    </rPh>
    <rPh sb="17" eb="20">
      <t>シンセイショ</t>
    </rPh>
    <phoneticPr fontId="1"/>
  </si>
  <si>
    <t>㈱延岡商工会館　代表取締役　様</t>
    <rPh sb="1" eb="7">
      <t>ノベオカショウコウカイカン</t>
    </rPh>
    <rPh sb="8" eb="13">
      <t>ダイヒョウトリシマリヤク</t>
    </rPh>
    <rPh sb="14" eb="15">
      <t>サマ</t>
    </rPh>
    <phoneticPr fontId="1"/>
  </si>
  <si>
    <t>記</t>
    <rPh sb="0" eb="1">
      <t>キ</t>
    </rPh>
    <phoneticPr fontId="1"/>
  </si>
  <si>
    <t>申請者</t>
    <rPh sb="0" eb="3">
      <t>シンセイシャ</t>
    </rPh>
    <phoneticPr fontId="1"/>
  </si>
  <si>
    <t>団体・会社名</t>
    <rPh sb="0" eb="2">
      <t>ダンタイ</t>
    </rPh>
    <rPh sb="3" eb="6">
      <t>カイシャメイ</t>
    </rPh>
    <phoneticPr fontId="1"/>
  </si>
  <si>
    <t>住所</t>
    <rPh sb="0" eb="2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</si>
  <si>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</si>
  <si>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使用目的</t>
    <rPh sb="0" eb="2">
      <t>シヨウ</t>
    </rPh>
    <rPh sb="2" eb="4">
      <t>モクテキ</t>
    </rPh>
    <phoneticPr fontId="1"/>
  </si>
  <si>
    <t>4階</t>
    <rPh sb="1" eb="2">
      <t>カイ</t>
    </rPh>
    <phoneticPr fontId="1"/>
  </si>
  <si>
    <t>使用日</t>
    <rPh sb="0" eb="2">
      <t>シヨウ</t>
    </rPh>
    <rPh sb="2" eb="3">
      <t>ビ</t>
    </rPh>
    <phoneticPr fontId="1"/>
  </si>
  <si>
    <t>使用会場</t>
    <rPh sb="0" eb="2">
      <t>シヨウ</t>
    </rPh>
    <rPh sb="2" eb="4">
      <t>カイジョウ</t>
    </rPh>
    <phoneticPr fontId="1"/>
  </si>
  <si>
    <t>使用時間</t>
    <rPh sb="0" eb="2">
      <t>シヨウ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</si>
  <si>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</si>
  <si>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</si>
  <si>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　～　）</t>
    <rPh sb="0" eb="1">
      <t>フン</t>
    </rPh>
    <phoneticPr fontId="1"/>
  </si>
  <si>
    <t>　</t>
    <phoneticPr fontId="1"/>
  </si>
  <si>
    <t>～</t>
    <phoneticPr fontId="1"/>
  </si>
  <si>
    <t>開始時間</t>
    <rPh sb="0" eb="2">
      <t>カイシ</t>
    </rPh>
    <rPh sb="2" eb="4">
      <t>ジカン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</si>
  <si>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</si>
  <si>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</si>
  <si>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</si>
  <si>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</si>
  <si>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使用人数</t>
    <rPh sb="0" eb="2">
      <t>シヨウ</t>
    </rPh>
    <rPh sb="2" eb="4">
      <t>ニンズウ</t>
    </rPh>
    <phoneticPr fontId="1"/>
  </si>
  <si>
    <t>施設利用料金</t>
    <rPh sb="0" eb="2">
      <t>シセツ</t>
    </rPh>
    <rPh sb="2" eb="4">
      <t>リヨウ</t>
    </rPh>
    <rPh sb="4" eb="6">
      <t>リョウキン</t>
    </rPh>
    <phoneticPr fontId="1"/>
  </si>
  <si>
    <t>冷暖房使用料金</t>
    <rPh sb="0" eb="3">
      <t>レイダンボウ</t>
    </rPh>
    <rPh sb="3" eb="6">
      <t>シヨウリョウ</t>
    </rPh>
    <rPh sb="6" eb="7">
      <t>キン</t>
    </rPh>
    <phoneticPr fontId="1"/>
  </si>
  <si>
    <t>電話番号(代表)</t>
    <rPh sb="0" eb="2">
      <t>デンワ</t>
    </rPh>
    <rPh sb="2" eb="4">
      <t>バンゴウ</t>
    </rPh>
    <rPh sb="5" eb="7">
      <t>ダイヒョウ</t>
    </rPh>
    <phoneticPr fontId="1"/>
  </si>
  <si>
    <t>電話番号(担当者)</t>
    <rPh sb="0" eb="4">
      <t>デンワバンゴウ</t>
    </rPh>
    <rPh sb="5" eb="8">
      <t>タントウシャ</t>
    </rPh>
    <phoneticPr fontId="1"/>
  </si>
  <si>
    <t>研修室1</t>
    <rPh sb="0" eb="3">
      <t>ケンシュウシツ</t>
    </rPh>
    <phoneticPr fontId="1"/>
  </si>
  <si>
    <t>会議室1</t>
    <rPh sb="0" eb="3">
      <t>カイギシツ</t>
    </rPh>
    <phoneticPr fontId="1"/>
  </si>
  <si>
    <t>研修室2</t>
    <rPh sb="0" eb="3">
      <t>ケンシュウシツ</t>
    </rPh>
    <phoneticPr fontId="1"/>
  </si>
  <si>
    <t>研修室3</t>
    <rPh sb="0" eb="3">
      <t>ケンシュウシツ</t>
    </rPh>
    <phoneticPr fontId="1"/>
  </si>
  <si>
    <t>会議室2</t>
    <rPh sb="0" eb="3">
      <t>カイギシツ</t>
    </rPh>
    <phoneticPr fontId="1"/>
  </si>
  <si>
    <t>会議室3</t>
    <rPh sb="0" eb="3">
      <t>カイギシツ</t>
    </rPh>
    <phoneticPr fontId="1"/>
  </si>
  <si>
    <t>会場</t>
    <rPh sb="0" eb="2">
      <t>カイジョウ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</si>
  <si>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</si>
  <si>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</si>
  <si>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</si>
  <si>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冷暖房</t>
    <rPh sb="0" eb="3">
      <t>レイダンボウ</t>
    </rPh>
    <phoneticPr fontId="1"/>
  </si>
  <si>
    <t>ｈ）</t>
    <phoneticPr fontId="1"/>
  </si>
  <si>
    <t>5階</t>
    <rPh sb="1" eb="2">
      <t>カイ</t>
    </rPh>
    <phoneticPr fontId="1"/>
  </si>
  <si>
    <t>会場料金</t>
    <rPh sb="0" eb="2">
      <t>カイジョウ</t>
    </rPh>
    <rPh sb="2" eb="4">
      <t>リョウキン</t>
    </rPh>
    <phoneticPr fontId="1"/>
  </si>
  <si>
    <t>冷暖料金</t>
    <rPh sb="0" eb="2">
      <t>レイダン</t>
    </rPh>
    <rPh sb="2" eb="4">
      <t>リョウキン</t>
    </rPh>
    <phoneticPr fontId="1"/>
  </si>
  <si>
    <t>会場行</t>
    <rPh sb="0" eb="2">
      <t>カイジョウ</t>
    </rPh>
    <rPh sb="2" eb="3">
      <t>ギョウ</t>
    </rPh>
    <phoneticPr fontId="1"/>
  </si>
  <si>
    <t>研修室1(72名)　　研修室2(24名)　　研修室3(72名)</t>
    <rPh sb="0" eb="3">
      <t>ケンシュウシツ</t>
    </rPh>
    <rPh sb="7" eb="8">
      <t>メイ</t>
    </rPh>
    <rPh sb="11" eb="14">
      <t>ケンシュウシツ</t>
    </rPh>
    <rPh sb="18" eb="19">
      <t>メイ</t>
    </rPh>
    <rPh sb="22" eb="25">
      <t>ケンシュウシツ</t>
    </rPh>
    <rPh sb="29" eb="30">
      <t>メイ</t>
    </rPh>
    <phoneticPr fontId="1"/>
  </si>
  <si>
    <t>延岡市中小企業振興センター使用許可書</t>
    <rPh sb="0" eb="3">
      <t>ノベオカシ</t>
    </rPh>
    <rPh sb="3" eb="9">
      <t>チュウショウキギョウシンコウ</t>
    </rPh>
    <rPh sb="13" eb="15">
      <t>シヨウ</t>
    </rPh>
    <rPh sb="15" eb="17">
      <t>キョカ</t>
    </rPh>
    <rPh sb="17" eb="18">
      <t>ショ</t>
    </rPh>
    <phoneticPr fontId="1"/>
  </si>
  <si>
    <t>延岡市中小企業振興センターの上記の使用について許可します。</t>
    <rPh sb="0" eb="3">
      <t>ノベオカシ</t>
    </rPh>
    <rPh sb="3" eb="9">
      <t>チュウショウキギョウシンコウ</t>
    </rPh>
    <rPh sb="14" eb="16">
      <t>ジョウキ</t>
    </rPh>
    <rPh sb="17" eb="19">
      <t>シヨウ</t>
    </rPh>
    <rPh sb="23" eb="25">
      <t>キョカ</t>
    </rPh>
    <phoneticPr fontId="1"/>
  </si>
  <si>
    <t>㈱延岡商工会館　代表取締役　　印</t>
    <rPh sb="1" eb="3">
      <t>ノベオカ</t>
    </rPh>
    <rPh sb="3" eb="5">
      <t>ショウコウ</t>
    </rPh>
    <rPh sb="5" eb="7">
      <t>カイカン</t>
    </rPh>
    <rPh sb="8" eb="13">
      <t>ダイヒョウトリシマリヤク</t>
    </rPh>
    <rPh sb="15" eb="16">
      <t>イン</t>
    </rPh>
    <phoneticPr fontId="1"/>
  </si>
  <si>
    <t>利用料金</t>
    <rPh sb="0" eb="2">
      <t>リヨウ</t>
    </rPh>
    <rPh sb="2" eb="4">
      <t>リョウキン</t>
    </rPh>
    <phoneticPr fontId="1"/>
  </si>
  <si>
    <t>許可条件に同意し、下記のとおり使用の許可を申請します。</t>
    <rPh sb="0" eb="2">
      <t>キョカ</t>
    </rPh>
    <rPh sb="2" eb="4">
      <t>ジョウケン</t>
    </rPh>
    <rPh sb="5" eb="7">
      <t>ドウイ</t>
    </rPh>
    <rPh sb="9" eb="11">
      <t>カキ</t>
    </rPh>
    <rPh sb="15" eb="17">
      <t>シヨウ</t>
    </rPh>
    <rPh sb="18" eb="20">
      <t>キョカ</t>
    </rPh>
    <rPh sb="21" eb="23">
      <t>シンセイ</t>
    </rPh>
    <phoneticPr fontId="1"/>
  </si>
  <si>
    <t>【許可条件】</t>
    <rPh sb="1" eb="3">
      <t>キョカ</t>
    </rPh>
    <rPh sb="3" eb="5">
      <t>ジョウケン</t>
    </rPh>
    <phoneticPr fontId="1"/>
  </si>
  <si>
    <t>・使用時間は、会場の準備や片付けの時間を含みます。</t>
    <rPh sb="1" eb="3">
      <t>シヨウ</t>
    </rPh>
    <rPh sb="3" eb="5">
      <t>ジカン</t>
    </rPh>
    <rPh sb="7" eb="9">
      <t>カイジョウ</t>
    </rPh>
    <rPh sb="10" eb="12">
      <t>ジュンビ</t>
    </rPh>
    <rPh sb="13" eb="15">
      <t>カタヅ</t>
    </rPh>
    <rPh sb="17" eb="19">
      <t>ジカン</t>
    </rPh>
    <rPh sb="20" eb="21">
      <t>フク</t>
    </rPh>
    <phoneticPr fontId="1"/>
  </si>
  <si>
    <t>・担当者は、入室前と退出後に必ず1階受付へお越しください。</t>
    <rPh sb="1" eb="4">
      <t>タントウシャ</t>
    </rPh>
    <rPh sb="6" eb="8">
      <t>ニュウシツ</t>
    </rPh>
    <rPh sb="8" eb="9">
      <t>マエ</t>
    </rPh>
    <rPh sb="10" eb="12">
      <t>タイシュツ</t>
    </rPh>
    <rPh sb="12" eb="13">
      <t>ゴ</t>
    </rPh>
    <rPh sb="14" eb="15">
      <t>カナラ</t>
    </rPh>
    <rPh sb="17" eb="18">
      <t>カイ</t>
    </rPh>
    <rPh sb="18" eb="20">
      <t>ウケツケ</t>
    </rPh>
    <rPh sb="22" eb="23">
      <t>コ</t>
    </rPh>
    <phoneticPr fontId="1"/>
  </si>
  <si>
    <t>・使用時に出たゴミ等は、全てお持ち帰りください。</t>
    <rPh sb="1" eb="4">
      <t>シヨウジ</t>
    </rPh>
    <rPh sb="5" eb="6">
      <t>デ</t>
    </rPh>
    <rPh sb="9" eb="10">
      <t>トウ</t>
    </rPh>
    <rPh sb="12" eb="13">
      <t>スベ</t>
    </rPh>
    <rPh sb="15" eb="16">
      <t>モ</t>
    </rPh>
    <rPh sb="17" eb="18">
      <t>カエ</t>
    </rPh>
    <phoneticPr fontId="1"/>
  </si>
  <si>
    <t>・万一、使用時に会場等を汚した場合は、1階受付までご報告ください。</t>
    <rPh sb="1" eb="3">
      <t>マンイチ</t>
    </rPh>
    <rPh sb="4" eb="7">
      <t>シヨウジ</t>
    </rPh>
    <rPh sb="8" eb="10">
      <t>カイジョウ</t>
    </rPh>
    <rPh sb="10" eb="11">
      <t>トウ</t>
    </rPh>
    <rPh sb="12" eb="13">
      <t>ヨゴ</t>
    </rPh>
    <rPh sb="15" eb="17">
      <t>バアイ</t>
    </rPh>
    <rPh sb="20" eb="21">
      <t>カイ</t>
    </rPh>
    <rPh sb="21" eb="23">
      <t>ウケツケ</t>
    </rPh>
    <rPh sb="26" eb="28">
      <t>ホウコク</t>
    </rPh>
    <phoneticPr fontId="1"/>
  </si>
  <si>
    <t>・許可事項に変更が生じたときは、速やかに指定管理者へ申し出てください。</t>
    <rPh sb="1" eb="3">
      <t>キョカ</t>
    </rPh>
    <rPh sb="3" eb="5">
      <t>ジコウ</t>
    </rPh>
    <rPh sb="6" eb="8">
      <t>ヘンコウ</t>
    </rPh>
    <rPh sb="9" eb="10">
      <t>ショウ</t>
    </rPh>
    <rPh sb="16" eb="17">
      <t>スミ</t>
    </rPh>
    <rPh sb="20" eb="22">
      <t>シテイ</t>
    </rPh>
    <rPh sb="22" eb="25">
      <t>カンリシャ</t>
    </rPh>
    <rPh sb="26" eb="27">
      <t>モウ</t>
    </rPh>
    <rPh sb="28" eb="29">
      <t>デ</t>
    </rPh>
    <phoneticPr fontId="1"/>
  </si>
  <si>
    <t>・公序良俗に反した使用はしない。</t>
    <rPh sb="1" eb="5">
      <t>コウジョリョウゾク</t>
    </rPh>
    <rPh sb="6" eb="7">
      <t>ハン</t>
    </rPh>
    <rPh sb="9" eb="11">
      <t>シヨウ</t>
    </rPh>
    <phoneticPr fontId="1"/>
  </si>
  <si>
    <t>・警察などから要請を受けた場合は、申請者等の情報を提示いたします。</t>
    <rPh sb="1" eb="3">
      <t>ケイサツ</t>
    </rPh>
    <rPh sb="7" eb="9">
      <t>ヨウセイ</t>
    </rPh>
    <rPh sb="10" eb="11">
      <t>ウ</t>
    </rPh>
    <rPh sb="13" eb="15">
      <t>バアイ</t>
    </rPh>
    <rPh sb="17" eb="19">
      <t>シンセイ</t>
    </rPh>
    <rPh sb="19" eb="20">
      <t>シャ</t>
    </rPh>
    <rPh sb="20" eb="21">
      <t>トウ</t>
    </rPh>
    <rPh sb="22" eb="24">
      <t>ジョウホウ</t>
    </rPh>
    <rPh sb="25" eb="27">
      <t>テイジ</t>
    </rPh>
    <phoneticPr fontId="1"/>
  </si>
  <si>
    <t>4階全室</t>
    <rPh sb="1" eb="2">
      <t>カイ</t>
    </rPh>
    <rPh sb="2" eb="4">
      <t>ゼンシツ</t>
    </rPh>
    <phoneticPr fontId="1"/>
  </si>
  <si>
    <t>5階全室</t>
    <rPh sb="1" eb="2">
      <t>カイ</t>
    </rPh>
    <rPh sb="2" eb="4">
      <t>ゼンシツ</t>
    </rPh>
    <phoneticPr fontId="1"/>
  </si>
  <si>
    <t>全室</t>
    <rPh sb="0" eb="2">
      <t>ゼンシツ</t>
    </rPh>
    <phoneticPr fontId="1"/>
  </si>
  <si>
    <t>様</t>
    <rPh sb="0" eb="1">
      <t>サマ</t>
    </rPh>
    <phoneticPr fontId="1"/>
  </si>
  <si>
    <t>月</t>
    <rPh sb="0" eb="1">
      <t>ガツ</t>
    </rPh>
    <phoneticPr fontId="1"/>
  </si>
  <si>
    <t>・許可条件に違反した場合、又は虚偽の申請を行った場合は、今後会場をご使用いただけません。</t>
    <rPh sb="1" eb="3">
      <t>キョカ</t>
    </rPh>
    <rPh sb="3" eb="5">
      <t>ジョウケン</t>
    </rPh>
    <rPh sb="6" eb="8">
      <t>イハン</t>
    </rPh>
    <rPh sb="10" eb="12">
      <t>バアイ</t>
    </rPh>
    <rPh sb="13" eb="14">
      <t>マタ</t>
    </rPh>
    <rPh sb="15" eb="17">
      <t>キョギ</t>
    </rPh>
    <rPh sb="18" eb="20">
      <t>シンセイ</t>
    </rPh>
    <rPh sb="21" eb="22">
      <t>オコナ</t>
    </rPh>
    <rPh sb="24" eb="26">
      <t>バアイ</t>
    </rPh>
    <rPh sb="28" eb="30">
      <t>コンゴ</t>
    </rPh>
    <rPh sb="30" eb="32">
      <t>カイジョウ</t>
    </rPh>
    <rPh sb="34" eb="36">
      <t>シヨウ</t>
    </rPh>
    <phoneticPr fontId="1"/>
  </si>
  <si>
    <t>免除リスト</t>
    <rPh sb="0" eb="2">
      <t>メンジョ</t>
    </rPh>
    <phoneticPr fontId="1"/>
  </si>
  <si>
    <t>延岡商工会議所</t>
    <rPh sb="0" eb="2">
      <t>ノベオカ</t>
    </rPh>
    <rPh sb="2" eb="4">
      <t>ショウコウ</t>
    </rPh>
    <rPh sb="4" eb="7">
      <t>カイギショ</t>
    </rPh>
    <phoneticPr fontId="1"/>
  </si>
  <si>
    <t>商工会議所</t>
    <rPh sb="0" eb="5">
      <t>ショウコウカイギショ</t>
    </rPh>
    <phoneticPr fontId="1"/>
  </si>
  <si>
    <t>〒</t>
    <phoneticPr fontId="1"/>
  </si>
  <si>
    <t>会議室1(126名)　　会議室2(45名)　　会議室3(18名)</t>
    <rPh sb="0" eb="3">
      <t>カイギシツ</t>
    </rPh>
    <rPh sb="8" eb="9">
      <t>メイ</t>
    </rPh>
    <rPh sb="12" eb="15">
      <t>カイギシツ</t>
    </rPh>
    <rPh sb="19" eb="20">
      <t>メイ</t>
    </rPh>
    <rPh sb="23" eb="26">
      <t>カイギシツ</t>
    </rPh>
    <rPh sb="30" eb="31">
      <t>メイ</t>
    </rPh>
    <phoneticPr fontId="1"/>
  </si>
  <si>
    <t>受付番号：</t>
    <rPh sb="0" eb="2">
      <t>ウケツケ</t>
    </rPh>
    <rPh sb="2" eb="4">
      <t>バンゴウ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</si>
  <si>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</si>
  <si>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</si>
  <si>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令和変換</t>
    <rPh sb="0" eb="2">
      <t>レイワ</t>
    </rPh>
    <rPh sb="2" eb="4">
      <t>ヘンカン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</si>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</sst>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名&quot;\ "/>
    <numFmt numFmtId="177" formatCode="#,##0&quot;円&quot;\ "/>
    <numFmt numFmtId="178" formatCode="00"/>
    <numFmt numFmtId="179" formatCode="0&quot; 年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1" xfId="0" applyFont="1" applyFill="1" applyBorder="1" applyProtection="1">
      <alignment vertical="center"/>
      <protection locked="0"/>
    </xf>
    <xf numFmtId="0" fontId="3" fillId="0" borderId="12" xfId="0" applyFont="1" applyFill="1" applyBorder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NumberFormat="1" applyFont="1">
      <alignment vertical="center"/>
    </xf>
    <xf numFmtId="0" fontId="5" fillId="0" borderId="9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32" xfId="0" applyFont="1" applyFill="1" applyBorder="1">
      <alignment vertical="center"/>
    </xf>
    <xf numFmtId="178" fontId="3" fillId="0" borderId="12" xfId="0" applyNumberFormat="1" applyFont="1" applyFill="1" applyBorder="1" applyProtection="1">
      <alignment vertical="center"/>
      <protection locked="0"/>
    </xf>
    <xf numFmtId="178" fontId="3" fillId="0" borderId="9" xfId="0" applyNumberFormat="1" applyFont="1" applyFill="1" applyBorder="1" applyProtection="1">
      <alignment vertical="center"/>
      <protection locked="0"/>
    </xf>
    <xf numFmtId="178" fontId="3" fillId="0" borderId="34" xfId="0" applyNumberFormat="1" applyFont="1" applyFill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right" vertical="top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>
      <alignment horizontal="center" vertical="center"/>
    </xf>
    <xf numFmtId="0" fontId="3" fillId="0" borderId="12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35" xfId="0" applyFont="1" applyFill="1" applyBorder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>
      <alignment vertical="center"/>
    </xf>
    <xf numFmtId="0" fontId="3" fillId="0" borderId="18" xfId="0" applyNumberFormat="1" applyFont="1" applyFill="1" applyBorder="1" applyAlignment="1">
      <alignment horizontal="distributed" vertical="center"/>
    </xf>
    <xf numFmtId="0" fontId="6" fillId="0" borderId="29" xfId="0" applyFont="1" applyFill="1" applyBorder="1" applyAlignment="1" applyProtection="1">
      <alignment horizontal="right" vertical="center"/>
      <protection locked="0"/>
    </xf>
    <xf numFmtId="179" fontId="6" fillId="0" borderId="3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Alignment="1">
      <alignment horizontal="left" vertical="center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38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0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177" fontId="6" fillId="0" borderId="8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8" fontId="3" fillId="0" borderId="12" xfId="0" applyNumberFormat="1" applyFont="1" applyFill="1" applyBorder="1" applyAlignment="1" applyProtection="1">
      <alignment vertical="center"/>
      <protection locked="0"/>
    </xf>
    <xf numFmtId="176" fontId="3" fillId="0" borderId="24" xfId="0" applyNumberFormat="1" applyFont="1" applyFill="1" applyBorder="1" applyAlignment="1" applyProtection="1">
      <alignment vertical="center"/>
      <protection locked="0"/>
    </xf>
    <xf numFmtId="177" fontId="6" fillId="0" borderId="5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 applyProtection="1">
      <alignment vertical="center"/>
      <protection locked="0"/>
    </xf>
    <xf numFmtId="0" fontId="8" fillId="0" borderId="36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right" vertical="center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4BC0-726E-46DC-9109-5432B07053B7}">
  <sheetPr codeName="Sheet1">
    <pageSetUpPr fitToPage="1"/>
  </sheetPr>
  <dimension ref="A1:W44"/>
  <sheetViews>
    <sheetView tabSelected="1" view="pageLayout" topLeftCell="A10" zoomScaleNormal="100" workbookViewId="0">
      <selection activeCell="O17" sqref="O17:T17"/>
    </sheetView>
  </sheetViews>
  <sheetFormatPr defaultRowHeight="18.75" x14ac:dyDescent="0.4"/>
  <cols>
    <col min="1" max="1" width="3.375" style="10" customWidth="1"/>
    <col min="2" max="2" width="5.625" style="10" customWidth="1"/>
    <col min="3" max="3" width="9" style="10"/>
    <col min="4" max="4" width="3.375" style="10" bestFit="1" customWidth="1"/>
    <col min="5" max="5" width="5.625" style="10" customWidth="1"/>
    <col min="6" max="10" width="3.375" style="10" bestFit="1" customWidth="1"/>
    <col min="11" max="11" width="9" style="10"/>
    <col min="12" max="12" width="3.375" style="10" bestFit="1" customWidth="1"/>
    <col min="13" max="13" width="9" style="10" customWidth="1"/>
    <col min="14" max="14" width="3.375" style="10" bestFit="1" customWidth="1"/>
    <col min="15" max="15" width="9" style="10"/>
    <col min="16" max="16" width="8.625" style="10" customWidth="1"/>
    <col min="17" max="17" width="5.5" style="10" customWidth="1"/>
    <col min="18" max="18" width="3.375" style="10" bestFit="1" customWidth="1"/>
    <col min="19" max="19" width="5.5" style="10" customWidth="1"/>
    <col min="20" max="20" width="5.25" style="10" bestFit="1" customWidth="1"/>
  </cols>
  <sheetData>
    <row r="1" spans="1:23" ht="25.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3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19.5" x14ac:dyDescent="0.4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3" ht="18.75" customHeight="1" x14ac:dyDescent="0.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3" ht="15.75" customHeight="1" x14ac:dyDescent="0.4">
      <c r="A5" s="4"/>
      <c r="B5" s="92" t="s">
        <v>49</v>
      </c>
      <c r="C5" s="92"/>
      <c r="D5" s="10" t="s">
        <v>50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5.75" customHeight="1" x14ac:dyDescent="0.4">
      <c r="A6" s="4"/>
      <c r="B6" s="3"/>
      <c r="C6" s="3"/>
      <c r="D6" s="10" t="s">
        <v>51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3" ht="15.75" customHeight="1" x14ac:dyDescent="0.4">
      <c r="A7" s="4"/>
      <c r="B7" s="3"/>
      <c r="C7" s="3"/>
      <c r="D7" s="10" t="s">
        <v>52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5.75" customHeight="1" x14ac:dyDescent="0.4">
      <c r="A8" s="4"/>
      <c r="B8" s="3"/>
      <c r="C8" s="3"/>
      <c r="D8" s="10" t="s">
        <v>53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3" ht="15.75" customHeight="1" x14ac:dyDescent="0.4">
      <c r="A9" s="4"/>
      <c r="B9" s="3"/>
      <c r="C9" s="3"/>
      <c r="D9" s="10" t="s">
        <v>54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3" ht="15.75" customHeight="1" x14ac:dyDescent="0.4">
      <c r="A10" s="4"/>
      <c r="B10" s="3"/>
      <c r="C10" s="3"/>
      <c r="D10" s="10" t="s">
        <v>55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3" ht="15.75" customHeight="1" x14ac:dyDescent="0.4">
      <c r="A11" s="4"/>
      <c r="B11" s="3"/>
      <c r="C11" s="3"/>
      <c r="D11" s="10" t="s">
        <v>56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3" ht="15.75" customHeight="1" x14ac:dyDescent="0.4">
      <c r="A12" s="4"/>
      <c r="B12" s="3"/>
      <c r="C12" s="3"/>
      <c r="D12" s="10" t="s">
        <v>62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3" ht="18.75" customHeight="1" x14ac:dyDescent="0.4">
      <c r="A13" s="4"/>
      <c r="B13" s="3"/>
      <c r="C13" s="3"/>
      <c r="D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 ht="19.5" x14ac:dyDescent="0.4">
      <c r="A14" s="68" t="s">
        <v>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1:23" ht="30" customHeight="1" thickBot="1" x14ac:dyDescent="0.45">
      <c r="A15" s="84" t="s">
        <v>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3" ht="30" customHeight="1" thickBot="1" x14ac:dyDescent="0.45">
      <c r="O16" s="38" t="s">
        <v>69</v>
      </c>
      <c r="P16" s="39" t="s">
        <v>72</v>
      </c>
      <c r="Q16" s="22"/>
      <c r="R16" s="14" t="s">
        <v>61</v>
      </c>
      <c r="S16" s="22"/>
      <c r="T16" s="15" t="s">
        <v>21</v>
      </c>
      <c r="W16" s="2"/>
    </row>
    <row r="17" spans="1:20" ht="30" customHeight="1" x14ac:dyDescent="0.4">
      <c r="A17" s="93" t="s">
        <v>3</v>
      </c>
      <c r="B17" s="86" t="s">
        <v>4</v>
      </c>
      <c r="C17" s="86"/>
      <c r="D17" s="90"/>
      <c r="E17" s="90"/>
      <c r="F17" s="90"/>
      <c r="G17" s="90"/>
      <c r="H17" s="90"/>
      <c r="I17" s="90"/>
      <c r="J17" s="90"/>
      <c r="K17" s="90"/>
      <c r="L17" s="86" t="s">
        <v>25</v>
      </c>
      <c r="M17" s="86"/>
      <c r="N17" s="86"/>
      <c r="O17" s="87"/>
      <c r="P17" s="87"/>
      <c r="Q17" s="87"/>
      <c r="R17" s="87"/>
      <c r="S17" s="87"/>
      <c r="T17" s="88"/>
    </row>
    <row r="18" spans="1:20" ht="30" customHeight="1" x14ac:dyDescent="0.4">
      <c r="A18" s="94"/>
      <c r="B18" s="66" t="s">
        <v>5</v>
      </c>
      <c r="C18" s="66"/>
      <c r="D18" s="21" t="s">
        <v>66</v>
      </c>
      <c r="E18" s="46"/>
      <c r="F18" s="46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</row>
    <row r="19" spans="1:20" ht="30" customHeight="1" x14ac:dyDescent="0.4">
      <c r="A19" s="94"/>
      <c r="B19" s="66" t="s">
        <v>6</v>
      </c>
      <c r="C19" s="66"/>
      <c r="D19" s="91"/>
      <c r="E19" s="91"/>
      <c r="F19" s="91"/>
      <c r="G19" s="91"/>
      <c r="H19" s="91"/>
      <c r="I19" s="91"/>
      <c r="J19" s="91"/>
      <c r="K19" s="91"/>
      <c r="L19" s="85" t="s">
        <v>26</v>
      </c>
      <c r="M19" s="85"/>
      <c r="N19" s="85"/>
      <c r="O19" s="57"/>
      <c r="P19" s="57"/>
      <c r="Q19" s="57"/>
      <c r="R19" s="57"/>
      <c r="S19" s="57"/>
      <c r="T19" s="89"/>
    </row>
    <row r="20" spans="1:20" ht="30" customHeight="1" thickBot="1" x14ac:dyDescent="0.45">
      <c r="A20" s="76" t="s">
        <v>7</v>
      </c>
      <c r="B20" s="77"/>
      <c r="C20" s="77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</row>
    <row r="21" spans="1:20" ht="9" customHeight="1" x14ac:dyDescent="0.4"/>
    <row r="22" spans="1:20" x14ac:dyDescent="0.4">
      <c r="A22" s="66" t="s">
        <v>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 t="s">
        <v>39</v>
      </c>
      <c r="M22" s="66"/>
      <c r="N22" s="66"/>
      <c r="O22" s="66"/>
      <c r="P22" s="66"/>
      <c r="Q22" s="66"/>
      <c r="R22" s="66"/>
      <c r="S22" s="66"/>
      <c r="T22" s="66"/>
    </row>
    <row r="23" spans="1:20" ht="22.5" customHeight="1" x14ac:dyDescent="0.4">
      <c r="A23" s="66" t="s">
        <v>43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 t="s">
        <v>67</v>
      </c>
      <c r="M23" s="66"/>
      <c r="N23" s="66"/>
      <c r="O23" s="66"/>
      <c r="P23" s="66"/>
      <c r="Q23" s="66"/>
      <c r="R23" s="66"/>
      <c r="S23" s="66"/>
      <c r="T23" s="66"/>
    </row>
    <row r="24" spans="1:20" ht="9" customHeight="1" thickBot="1" x14ac:dyDescent="0.45"/>
    <row r="25" spans="1:20" ht="30" customHeight="1" thickBot="1" x14ac:dyDescent="0.45">
      <c r="A25" s="81" t="s">
        <v>9</v>
      </c>
      <c r="B25" s="82"/>
      <c r="C25" s="33" t="s">
        <v>69</v>
      </c>
      <c r="D25" s="78"/>
      <c r="E25" s="78"/>
      <c r="F25" s="34" t="s">
        <v>19</v>
      </c>
      <c r="G25" s="78"/>
      <c r="H25" s="78"/>
      <c r="I25" s="78"/>
      <c r="J25" s="34" t="s">
        <v>20</v>
      </c>
      <c r="K25" s="35"/>
      <c r="L25" s="34" t="s">
        <v>21</v>
      </c>
      <c r="M25" s="37" t="str">
        <f>IF(AND(D25&lt;&gt;"",G25&lt;&gt;"",K25&lt;&gt;""),TEXT(DATE(D25+data!F2,G25,K25),"(aaaa)"),"(　　　)")</f>
        <v>(　　　)</v>
      </c>
      <c r="N25" s="34"/>
      <c r="O25" s="36"/>
      <c r="P25" s="40" t="str">
        <f>IF(OR(ISNUMBER(D25),D25=""),"","※使用年は数字を入力してください。")</f>
        <v/>
      </c>
    </row>
    <row r="26" spans="1:20" ht="22.5" customHeight="1" x14ac:dyDescent="0.4">
      <c r="A26" s="79" t="s">
        <v>10</v>
      </c>
      <c r="B26" s="80"/>
      <c r="C26" s="80" t="s">
        <v>11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23" t="s">
        <v>22</v>
      </c>
      <c r="P26" s="64" t="s">
        <v>23</v>
      </c>
      <c r="Q26" s="65"/>
      <c r="R26" s="83" t="s">
        <v>24</v>
      </c>
      <c r="S26" s="83"/>
      <c r="T26" s="83"/>
    </row>
    <row r="27" spans="1:20" ht="28.5" customHeight="1" x14ac:dyDescent="0.4">
      <c r="A27" s="56"/>
      <c r="B27" s="57"/>
      <c r="C27" s="5"/>
      <c r="D27" s="24" t="s">
        <v>12</v>
      </c>
      <c r="E27" s="58"/>
      <c r="F27" s="58"/>
      <c r="G27" s="24" t="s">
        <v>13</v>
      </c>
      <c r="H27" s="24" t="s">
        <v>15</v>
      </c>
      <c r="I27" s="25" t="s">
        <v>16</v>
      </c>
      <c r="J27" s="24" t="s">
        <v>15</v>
      </c>
      <c r="K27" s="6"/>
      <c r="L27" s="24" t="s">
        <v>12</v>
      </c>
      <c r="M27" s="18"/>
      <c r="N27" s="26" t="s">
        <v>13</v>
      </c>
      <c r="O27" s="59"/>
      <c r="P27" s="60" t="str">
        <f ca="1">data!K2</f>
        <v/>
      </c>
      <c r="Q27" s="61"/>
      <c r="R27" s="16" t="s">
        <v>18</v>
      </c>
      <c r="S27" s="7"/>
      <c r="T27" s="8" t="s">
        <v>38</v>
      </c>
    </row>
    <row r="28" spans="1:20" ht="28.5" customHeight="1" x14ac:dyDescent="0.4">
      <c r="A28" s="56"/>
      <c r="B28" s="57"/>
      <c r="C28" s="27"/>
      <c r="D28" s="28" t="s">
        <v>18</v>
      </c>
      <c r="E28" s="62" t="s">
        <v>17</v>
      </c>
      <c r="F28" s="62"/>
      <c r="G28" s="63"/>
      <c r="H28" s="63"/>
      <c r="I28" s="63"/>
      <c r="J28" s="28" t="s">
        <v>12</v>
      </c>
      <c r="K28" s="19"/>
      <c r="L28" s="28" t="s">
        <v>14</v>
      </c>
      <c r="M28" s="28"/>
      <c r="N28" s="29"/>
      <c r="O28" s="59"/>
      <c r="P28" s="48"/>
      <c r="Q28" s="49"/>
      <c r="R28" s="47" t="str">
        <f ca="1">data!L2</f>
        <v/>
      </c>
      <c r="S28" s="48"/>
      <c r="T28" s="49"/>
    </row>
    <row r="29" spans="1:20" ht="28.5" customHeight="1" x14ac:dyDescent="0.4">
      <c r="A29" s="56"/>
      <c r="B29" s="57"/>
      <c r="C29" s="5"/>
      <c r="D29" s="24" t="s">
        <v>12</v>
      </c>
      <c r="E29" s="58"/>
      <c r="F29" s="58"/>
      <c r="G29" s="24" t="s">
        <v>13</v>
      </c>
      <c r="H29" s="24" t="s">
        <v>15</v>
      </c>
      <c r="I29" s="25" t="s">
        <v>16</v>
      </c>
      <c r="J29" s="24" t="s">
        <v>15</v>
      </c>
      <c r="K29" s="6"/>
      <c r="L29" s="24" t="s">
        <v>12</v>
      </c>
      <c r="M29" s="18"/>
      <c r="N29" s="26" t="s">
        <v>13</v>
      </c>
      <c r="O29" s="59"/>
      <c r="P29" s="60" t="str">
        <f ca="1">data!K3</f>
        <v/>
      </c>
      <c r="Q29" s="61"/>
      <c r="R29" s="16" t="s">
        <v>18</v>
      </c>
      <c r="S29" s="7"/>
      <c r="T29" s="8" t="s">
        <v>38</v>
      </c>
    </row>
    <row r="30" spans="1:20" ht="28.5" customHeight="1" x14ac:dyDescent="0.4">
      <c r="A30" s="56"/>
      <c r="B30" s="57"/>
      <c r="C30" s="27"/>
      <c r="D30" s="28" t="s">
        <v>18</v>
      </c>
      <c r="E30" s="62" t="s">
        <v>17</v>
      </c>
      <c r="F30" s="62"/>
      <c r="G30" s="63"/>
      <c r="H30" s="63"/>
      <c r="I30" s="63"/>
      <c r="J30" s="28" t="s">
        <v>12</v>
      </c>
      <c r="K30" s="19"/>
      <c r="L30" s="28" t="s">
        <v>14</v>
      </c>
      <c r="M30" s="28"/>
      <c r="N30" s="29"/>
      <c r="O30" s="59"/>
      <c r="P30" s="48"/>
      <c r="Q30" s="49"/>
      <c r="R30" s="47" t="str">
        <f ca="1">data!L3</f>
        <v/>
      </c>
      <c r="S30" s="48"/>
      <c r="T30" s="49"/>
    </row>
    <row r="31" spans="1:20" ht="28.5" customHeight="1" x14ac:dyDescent="0.4">
      <c r="A31" s="56"/>
      <c r="B31" s="57"/>
      <c r="C31" s="5"/>
      <c r="D31" s="24" t="s">
        <v>12</v>
      </c>
      <c r="E31" s="58"/>
      <c r="F31" s="58"/>
      <c r="G31" s="24" t="s">
        <v>13</v>
      </c>
      <c r="H31" s="24" t="s">
        <v>15</v>
      </c>
      <c r="I31" s="25" t="s">
        <v>16</v>
      </c>
      <c r="J31" s="24" t="s">
        <v>15</v>
      </c>
      <c r="K31" s="6"/>
      <c r="L31" s="24" t="s">
        <v>12</v>
      </c>
      <c r="M31" s="18"/>
      <c r="N31" s="26" t="s">
        <v>13</v>
      </c>
      <c r="O31" s="59"/>
      <c r="P31" s="60" t="str">
        <f ca="1">data!K4</f>
        <v/>
      </c>
      <c r="Q31" s="61"/>
      <c r="R31" s="16" t="s">
        <v>18</v>
      </c>
      <c r="S31" s="7"/>
      <c r="T31" s="8" t="s">
        <v>38</v>
      </c>
    </row>
    <row r="32" spans="1:20" ht="28.5" customHeight="1" thickBot="1" x14ac:dyDescent="0.45">
      <c r="A32" s="69"/>
      <c r="B32" s="70"/>
      <c r="C32" s="30"/>
      <c r="D32" s="31" t="s">
        <v>18</v>
      </c>
      <c r="E32" s="72" t="s">
        <v>17</v>
      </c>
      <c r="F32" s="72"/>
      <c r="G32" s="73"/>
      <c r="H32" s="73"/>
      <c r="I32" s="73"/>
      <c r="J32" s="31" t="s">
        <v>12</v>
      </c>
      <c r="K32" s="20"/>
      <c r="L32" s="31" t="s">
        <v>14</v>
      </c>
      <c r="M32" s="31"/>
      <c r="N32" s="32"/>
      <c r="O32" s="71"/>
      <c r="P32" s="48"/>
      <c r="Q32" s="49"/>
      <c r="R32" s="47" t="str">
        <f ca="1">data!L4</f>
        <v/>
      </c>
      <c r="S32" s="48"/>
      <c r="T32" s="49"/>
    </row>
    <row r="33" spans="1:20" ht="28.5" customHeight="1" x14ac:dyDescent="0.4">
      <c r="A33" s="50" t="s">
        <v>47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 t="str">
        <f ca="1">IF(SUM(P27:Q32,R28,R30,R32)=0,"",SUM(P27:Q32,R28,R30,R32))</f>
        <v/>
      </c>
      <c r="Q33" s="54"/>
      <c r="R33" s="54"/>
      <c r="S33" s="54"/>
      <c r="T33" s="55"/>
    </row>
    <row r="34" spans="1:20" ht="18.75" customHeight="1" thickBot="1" x14ac:dyDescent="0.4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30" customHeight="1" x14ac:dyDescent="0.4">
      <c r="P35" s="75" t="s">
        <v>68</v>
      </c>
      <c r="Q35" s="75"/>
      <c r="R35" s="74"/>
      <c r="S35" s="74"/>
      <c r="T35" s="74"/>
    </row>
    <row r="36" spans="1:20" ht="9" customHeight="1" x14ac:dyDescent="0.4"/>
    <row r="37" spans="1:20" ht="25.5" x14ac:dyDescent="0.4">
      <c r="A37" s="67" t="s">
        <v>44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ht="9" customHeight="1" x14ac:dyDescent="0.4"/>
    <row r="39" spans="1:20" s="1" customFormat="1" ht="19.5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9" t="s">
        <v>70</v>
      </c>
    </row>
    <row r="40" spans="1:20" s="12" customFormat="1" ht="19.5" x14ac:dyDescent="0.4">
      <c r="A40" s="13" t="str">
        <f>IF(D17="","",D17)</f>
        <v/>
      </c>
      <c r="B40" s="13"/>
      <c r="C40" s="13"/>
      <c r="D40" s="13"/>
      <c r="E40" s="13"/>
      <c r="F40" s="13"/>
      <c r="G40" s="13"/>
      <c r="H40" s="13"/>
      <c r="I40" s="13"/>
      <c r="J40" s="13"/>
      <c r="K40" s="11" t="s">
        <v>60</v>
      </c>
      <c r="L40" s="11"/>
      <c r="M40" s="11"/>
      <c r="N40" s="11"/>
      <c r="O40" s="11"/>
      <c r="P40" s="11"/>
      <c r="Q40" s="11"/>
      <c r="R40" s="11"/>
      <c r="S40" s="11"/>
      <c r="T40" s="11"/>
    </row>
    <row r="41" spans="1:20" s="1" customFormat="1" ht="18.75" customHeight="1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s="1" customFormat="1" ht="19.5" x14ac:dyDescent="0.4">
      <c r="A42" s="68" t="s">
        <v>45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 s="1" customFormat="1" ht="9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s="1" customFormat="1" ht="19.5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9" t="s">
        <v>46</v>
      </c>
    </row>
  </sheetData>
  <sheetProtection algorithmName="SHA-512" hashValue="dtndYBfDzWreexQLtpq0sqWMJXyIlI47rh5oBhVuVxKprraQbvUW+j3FXJPLAJdqP/fOd/q78rlkL8tISJ91gg==" saltValue="xlYQqf5nKHxtVdimKAF97g==" spinCount="100000" sheet="1" objects="1" scenarios="1"/>
  <mergeCells count="56">
    <mergeCell ref="A1:T1"/>
    <mergeCell ref="A14:T14"/>
    <mergeCell ref="A15:T15"/>
    <mergeCell ref="L19:N19"/>
    <mergeCell ref="L17:N17"/>
    <mergeCell ref="O17:T17"/>
    <mergeCell ref="O19:T19"/>
    <mergeCell ref="B17:C17"/>
    <mergeCell ref="B18:C18"/>
    <mergeCell ref="B19:C19"/>
    <mergeCell ref="D17:K17"/>
    <mergeCell ref="D19:K19"/>
    <mergeCell ref="B5:C5"/>
    <mergeCell ref="A17:A19"/>
    <mergeCell ref="A20:C20"/>
    <mergeCell ref="D25:E25"/>
    <mergeCell ref="G25:I25"/>
    <mergeCell ref="O27:O28"/>
    <mergeCell ref="A26:B26"/>
    <mergeCell ref="A25:B25"/>
    <mergeCell ref="C26:N26"/>
    <mergeCell ref="G28:I28"/>
    <mergeCell ref="E28:F28"/>
    <mergeCell ref="E27:F27"/>
    <mergeCell ref="A27:B28"/>
    <mergeCell ref="L22:T22"/>
    <mergeCell ref="A23:K23"/>
    <mergeCell ref="L23:T23"/>
    <mergeCell ref="R26:T26"/>
    <mergeCell ref="R28:T28"/>
    <mergeCell ref="A37:T37"/>
    <mergeCell ref="A42:T42"/>
    <mergeCell ref="A31:B32"/>
    <mergeCell ref="E31:F31"/>
    <mergeCell ref="O31:O32"/>
    <mergeCell ref="P31:Q32"/>
    <mergeCell ref="E32:F32"/>
    <mergeCell ref="G32:I32"/>
    <mergeCell ref="R35:T35"/>
    <mergeCell ref="P35:Q35"/>
    <mergeCell ref="D20:T20"/>
    <mergeCell ref="G18:T18"/>
    <mergeCell ref="E18:F18"/>
    <mergeCell ref="R32:T32"/>
    <mergeCell ref="A33:O33"/>
    <mergeCell ref="P33:T33"/>
    <mergeCell ref="R30:T30"/>
    <mergeCell ref="A29:B30"/>
    <mergeCell ref="E29:F29"/>
    <mergeCell ref="O29:O30"/>
    <mergeCell ref="P29:Q30"/>
    <mergeCell ref="E30:F30"/>
    <mergeCell ref="G30:I30"/>
    <mergeCell ref="P26:Q26"/>
    <mergeCell ref="P27:Q28"/>
    <mergeCell ref="A22:K22"/>
  </mergeCells>
  <phoneticPr fontId="1"/>
  <dataValidations count="1">
    <dataValidation type="list" allowBlank="1" showInputMessage="1" showErrorMessage="1" sqref="A27:B32" xr:uid="{55FE50D7-FA0F-444E-AB46-B4440E983E41}">
      <formula1>会場リスト</formula1>
    </dataValidation>
  </dataValidations>
  <printOptions horizontalCentered="1"/>
  <pageMargins left="0.47244094488188981" right="0.47244094488188981" top="0.74803149606299213" bottom="0.74803149606299213" header="0.31496062992125984" footer="0.31496062992125984"/>
  <pageSetup paperSize="9" scale="80" orientation="portrait" r:id="rId1"/>
  <headerFooter>
    <oddHeader>&amp;R&amp;14FAX:0982-32-6010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B8C4-4A2A-47ED-BD52-29C759A28BF0}">
  <sheetPr codeName="Sheet2"/>
  <dimension ref="A1:N10"/>
  <sheetViews>
    <sheetView workbookViewId="0">
      <selection activeCell="E8" sqref="E8"/>
    </sheetView>
  </sheetViews>
  <sheetFormatPr defaultRowHeight="18.75" x14ac:dyDescent="0.4"/>
  <cols>
    <col min="7" max="7" width="9.375" bestFit="1" customWidth="1"/>
    <col min="11" max="11" width="9.375" bestFit="1" customWidth="1"/>
  </cols>
  <sheetData>
    <row r="1" spans="1:14" x14ac:dyDescent="0.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71</v>
      </c>
      <c r="G1" t="s">
        <v>42</v>
      </c>
      <c r="H1" t="s">
        <v>34</v>
      </c>
      <c r="I1" t="s">
        <v>35</v>
      </c>
      <c r="J1" t="s">
        <v>36</v>
      </c>
      <c r="K1" t="s">
        <v>40</v>
      </c>
      <c r="L1" t="s">
        <v>41</v>
      </c>
      <c r="M1" t="s">
        <v>63</v>
      </c>
      <c r="N1" t="s">
        <v>64</v>
      </c>
    </row>
    <row r="2" spans="1:14" x14ac:dyDescent="0.4">
      <c r="A2" t="s">
        <v>27</v>
      </c>
      <c r="B2">
        <v>2420</v>
      </c>
      <c r="C2">
        <v>4070</v>
      </c>
      <c r="D2">
        <v>4070</v>
      </c>
      <c r="E2">
        <v>330</v>
      </c>
      <c r="F2">
        <v>2018</v>
      </c>
      <c r="G2">
        <f>IF(申請書!A27="",0,MATCH(申請書!A27,会場リスト,0))+1</f>
        <v>1</v>
      </c>
      <c r="H2" t="b">
        <f>IF(申請書!C27&lt;12,TRUE,FALSE)</f>
        <v>1</v>
      </c>
      <c r="I2" t="b">
        <f>IF(AND(IF(申請書!M27&gt;0,申請書!K27+1,申請書!K27)&gt;12,申請書!C27&lt;17),TRUE,FALSE)</f>
        <v>0</v>
      </c>
      <c r="J2" t="b">
        <f>IF(IF(申請書!M27&gt;0,申請書!K27+1,申請書!K27)&gt;17,TRUE,FALSE)</f>
        <v>0</v>
      </c>
      <c r="K2" t="str">
        <f ca="1">IF(OR(G2=1,申請書!C27="",申請書!K27=""),"",IF(H2,INDIRECT(ADDRESS(G2,2)),0)+IF(I2,INDIRECT(ADDRESS(G2,3)),0)+IF(J2,INDIRECT(ADDRESS(G2,4)),0))</f>
        <v/>
      </c>
      <c r="L2" t="str">
        <f ca="1">IF(AND(G2&gt;1,申請書!S27&lt;&gt;""),INDIRECT(ADDRESS(G2,5))*申請書!S27,"")</f>
        <v/>
      </c>
      <c r="N2" t="s">
        <v>65</v>
      </c>
    </row>
    <row r="3" spans="1:14" x14ac:dyDescent="0.4">
      <c r="A3" t="s">
        <v>29</v>
      </c>
      <c r="B3">
        <v>990</v>
      </c>
      <c r="C3">
        <v>1650</v>
      </c>
      <c r="D3">
        <v>1650</v>
      </c>
      <c r="E3">
        <v>160</v>
      </c>
      <c r="G3">
        <f>IF(申請書!A29="",0,MATCH(申請書!A29,会場リスト,0))+1</f>
        <v>1</v>
      </c>
      <c r="H3" t="b">
        <f>IF(申請書!C29&lt;12,TRUE,FALSE)</f>
        <v>1</v>
      </c>
      <c r="I3" t="b">
        <f>IF(AND(IF(申請書!M29&gt;0,申請書!K29+1,申請書!K29)&gt;12,申請書!C29&lt;17),TRUE,FALSE)</f>
        <v>0</v>
      </c>
      <c r="J3" t="b">
        <f>IF(IF(申請書!M29&gt;0,申請書!K29+1,申請書!K29)&gt;17,TRUE,FALSE)</f>
        <v>0</v>
      </c>
      <c r="K3" t="str">
        <f ca="1">IF(OR(G3=1,申請書!C29="",申請書!K29=""),"",IF(H3,INDIRECT(ADDRESS(G3,2)),0)+IF(I3,INDIRECT(ADDRESS(G3,3)),0)+IF(J3,INDIRECT(ADDRESS(G3,4)),0))</f>
        <v/>
      </c>
      <c r="L3" t="str">
        <f ca="1">IF(AND(G3&gt;1,申請書!S29&lt;&gt;""),INDIRECT(ADDRESS(G3,5))*申請書!S29,"")</f>
        <v/>
      </c>
    </row>
    <row r="4" spans="1:14" x14ac:dyDescent="0.4">
      <c r="A4" t="s">
        <v>30</v>
      </c>
      <c r="B4">
        <v>2420</v>
      </c>
      <c r="C4">
        <v>4070</v>
      </c>
      <c r="D4">
        <v>4070</v>
      </c>
      <c r="E4">
        <v>330</v>
      </c>
      <c r="G4">
        <f>IF(申請書!A31="",0,MATCH(申請書!A31,会場リスト,0))+1</f>
        <v>1</v>
      </c>
      <c r="H4" t="b">
        <f>IF(申請書!C31&lt;12,TRUE,FALSE)</f>
        <v>1</v>
      </c>
      <c r="I4" t="b">
        <f>IF(AND(IF(申請書!M31&gt;0,申請書!K31+1,申請書!K31)&gt;12,申請書!C31&lt;17),TRUE,FALSE)</f>
        <v>0</v>
      </c>
      <c r="J4" t="b">
        <f>IF(IF(申請書!M31&gt;0,申請書!K31+1,申請書!K31)&gt;17,TRUE,FALSE)</f>
        <v>0</v>
      </c>
      <c r="K4" t="str">
        <f ca="1">IF(OR(G4=1,申請書!C31="",申請書!K31=""),"",IF(H4,INDIRECT(ADDRESS(G4,2)),0)+IF(I4,INDIRECT(ADDRESS(G4,3)),0)+IF(J4,INDIRECT(ADDRESS(G4,4)),0))</f>
        <v/>
      </c>
      <c r="L4" t="str">
        <f ca="1">IF(AND(G4&gt;1,申請書!S31&lt;&gt;""),INDIRECT(ADDRESS(G4,5))*申請書!S31,"")</f>
        <v/>
      </c>
    </row>
    <row r="5" spans="1:14" x14ac:dyDescent="0.4">
      <c r="A5" t="s">
        <v>28</v>
      </c>
      <c r="B5">
        <v>3520</v>
      </c>
      <c r="C5">
        <v>5940</v>
      </c>
      <c r="D5">
        <v>5940</v>
      </c>
      <c r="E5">
        <v>490</v>
      </c>
    </row>
    <row r="6" spans="1:14" x14ac:dyDescent="0.4">
      <c r="A6" t="s">
        <v>31</v>
      </c>
      <c r="B6">
        <v>1540</v>
      </c>
      <c r="C6">
        <v>2530</v>
      </c>
      <c r="D6">
        <v>2530</v>
      </c>
      <c r="E6">
        <v>220</v>
      </c>
    </row>
    <row r="7" spans="1:14" x14ac:dyDescent="0.4">
      <c r="A7" t="s">
        <v>32</v>
      </c>
      <c r="B7">
        <v>990</v>
      </c>
      <c r="C7">
        <v>1650</v>
      </c>
      <c r="D7">
        <v>1650</v>
      </c>
      <c r="E7">
        <v>160</v>
      </c>
    </row>
    <row r="8" spans="1:14" x14ac:dyDescent="0.4">
      <c r="A8" t="s">
        <v>57</v>
      </c>
      <c r="B8">
        <f>SUM(B2:B4)</f>
        <v>5830</v>
      </c>
      <c r="C8">
        <f t="shared" ref="C8:E8" si="0">SUM(C2:C4)</f>
        <v>9790</v>
      </c>
      <c r="D8">
        <f t="shared" si="0"/>
        <v>9790</v>
      </c>
      <c r="E8">
        <f t="shared" si="0"/>
        <v>820</v>
      </c>
    </row>
    <row r="9" spans="1:14" x14ac:dyDescent="0.4">
      <c r="A9" t="s">
        <v>58</v>
      </c>
      <c r="B9">
        <f>SUM(B5:B7)</f>
        <v>6050</v>
      </c>
      <c r="C9">
        <f t="shared" ref="C9:E9" si="1">SUM(C5:C7)</f>
        <v>10120</v>
      </c>
      <c r="D9">
        <f t="shared" si="1"/>
        <v>10120</v>
      </c>
      <c r="E9">
        <f t="shared" si="1"/>
        <v>870</v>
      </c>
    </row>
    <row r="10" spans="1:14" x14ac:dyDescent="0.4">
      <c r="A10" t="s">
        <v>59</v>
      </c>
      <c r="B10">
        <f>SUM(B2:B7)</f>
        <v>11880</v>
      </c>
      <c r="C10">
        <f t="shared" ref="C10:E10" si="2">SUM(C2:C7)</f>
        <v>19910</v>
      </c>
      <c r="D10">
        <f t="shared" si="2"/>
        <v>19910</v>
      </c>
      <c r="E10">
        <f t="shared" si="2"/>
        <v>1690</v>
      </c>
    </row>
  </sheetData>
  <sheetProtection algorithmName="SHA-512" hashValue="0OqrFG5LuPA+C9Ys2ZOB9tv7yYm5TUsdk/WOXDbwd9S35wu9as9Uz+ETNCb7xQ0h+c9Jqnx9KnVR3tpNEdKs9w==" saltValue="64QyMAaydvJAhf1nC8eQe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data</vt:lpstr>
      <vt:lpstr>会場リスト</vt:lpstr>
      <vt:lpstr>免除リスト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mochihara</dc:creator>
  <cp:lastModifiedBy>mochihara</cp:lastModifiedBy>
  <cp:lastPrinted>2019-09-27T07:17:04Z</cp:lastPrinted>
  <dcterms:created xsi:type="dcterms:W3CDTF">2018-04-25T05:36:28Z</dcterms:created>
  <dcterms:modified xsi:type="dcterms:W3CDTF">2019-09-27T07:17:13Z</dcterms:modified>
</cp:coreProperties>
</file>